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ichigan-my.sharepoint.com/personal/robinsonw7_michigan_gov/Documents/VR/Rate Methodology/"/>
    </mc:Choice>
  </mc:AlternateContent>
  <xr:revisionPtr revIDLastSave="0" documentId="8_{A460C000-9A46-4E66-ABA4-8155320BFCA2}" xr6:coauthVersionLast="46" xr6:coauthVersionMax="46" xr10:uidLastSave="{00000000-0000-0000-0000-000000000000}"/>
  <bookViews>
    <workbookView xWindow="-110" yWindow="-110" windowWidth="19420" windowHeight="10420" xr2:uid="{2F063E60-8441-49EA-8017-7082F1BA40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1" l="1"/>
  <c r="N37" i="1"/>
  <c r="N30" i="1"/>
  <c r="N31" i="1"/>
  <c r="N32" i="1"/>
  <c r="N33" i="1"/>
  <c r="N34" i="1"/>
  <c r="N29" i="1"/>
  <c r="D37" i="1"/>
  <c r="E37" i="1" s="1"/>
  <c r="D36" i="1"/>
  <c r="E36" i="1" s="1"/>
  <c r="D35" i="1"/>
  <c r="E35" i="1" s="1"/>
  <c r="D34" i="1"/>
  <c r="E34" i="1" s="1"/>
  <c r="D33" i="1"/>
  <c r="E33" i="1" s="1"/>
  <c r="D30" i="1"/>
  <c r="D31" i="1"/>
  <c r="D32" i="1"/>
  <c r="D29" i="1"/>
  <c r="D16" i="1"/>
  <c r="D12" i="1"/>
  <c r="D8" i="1"/>
  <c r="D4" i="1"/>
  <c r="D18" i="1" l="1"/>
  <c r="I36" i="1"/>
  <c r="I33" i="1"/>
  <c r="I35" i="1"/>
  <c r="K35" i="1" s="1"/>
  <c r="L35" i="1" s="1"/>
  <c r="N35" i="1" s="1"/>
  <c r="K36" i="1"/>
  <c r="L36" i="1" s="1"/>
  <c r="I34" i="1"/>
  <c r="K34" i="1" s="1"/>
  <c r="L34" i="1" s="1"/>
  <c r="I37" i="1"/>
  <c r="K37" i="1" s="1"/>
  <c r="L37" i="1" s="1"/>
  <c r="K33" i="1"/>
  <c r="L33" i="1" s="1"/>
  <c r="D24" i="1"/>
  <c r="E30" i="1"/>
  <c r="I30" i="1" s="1"/>
  <c r="K30" i="1" s="1"/>
  <c r="L30" i="1" s="1"/>
  <c r="E29" i="1"/>
  <c r="E31" i="1"/>
  <c r="E32" i="1"/>
  <c r="I32" i="1" s="1"/>
  <c r="K32" i="1" s="1"/>
  <c r="L32" i="1" s="1"/>
  <c r="I29" i="1" l="1"/>
  <c r="K29" i="1" s="1"/>
  <c r="L29" i="1" s="1"/>
  <c r="K31" i="1"/>
  <c r="L31" i="1" s="1"/>
  <c r="I31" i="1"/>
</calcChain>
</file>

<file path=xl/sharedStrings.xml><?xml version="1.0" encoding="utf-8"?>
<sst xmlns="http://schemas.openxmlformats.org/spreadsheetml/2006/main" count="25" uniqueCount="22">
  <si>
    <t>Low</t>
  </si>
  <si>
    <t>High</t>
  </si>
  <si>
    <t xml:space="preserve">Averaged </t>
  </si>
  <si>
    <t>AVERAGE RATE PER SURVEY RESULTS</t>
  </si>
  <si>
    <t>States below average rate</t>
  </si>
  <si>
    <t xml:space="preserve">States above average rate </t>
  </si>
  <si>
    <t>MEDIAN RATE</t>
  </si>
  <si>
    <t>Paid Staff converted to Independent Contractor Rate:</t>
  </si>
  <si>
    <t>Hr pay rate</t>
  </si>
  <si>
    <t>Annual hours</t>
  </si>
  <si>
    <t>Base salary</t>
  </si>
  <si>
    <t>SE Tax Load</t>
  </si>
  <si>
    <t>Health</t>
  </si>
  <si>
    <t>Retire</t>
  </si>
  <si>
    <t>Licensing</t>
  </si>
  <si>
    <t>Subtotal</t>
  </si>
  <si>
    <t>Hourly</t>
  </si>
  <si>
    <t>Liability</t>
  </si>
  <si>
    <t>Efficiency</t>
  </si>
  <si>
    <t>Adjustment</t>
  </si>
  <si>
    <t xml:space="preserve">Contractor 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</si>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</sst>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2" fontId="2" fillId="0" borderId="0" xfId="0" applyNumberFormat="1" applyFont="1"/>
    <xf numFmtId="0" fontId="2" fillId="0" borderId="0" xfId="0" applyFont="1"/>
    <xf numFmtId="43" fontId="0" fillId="0" borderId="0" xfId="1" applyFont="1"/>
    <xf numFmtId="43" fontId="0" fillId="0" borderId="0" xfId="0" applyNumberFormat="1"/>
    <xf numFmtId="164" fontId="0" fillId="0" borderId="0" xfId="1" applyNumberFormat="1" applyFont="1"/>
    <xf numFmtId="43" fontId="0" fillId="2" borderId="0" xfId="1" applyFont="1" applyFill="1"/>
    <xf numFmtId="0" fontId="0" fillId="2" borderId="0" xfId="0" applyFill="1"/>
    <xf numFmtId="43" fontId="0" fillId="2" borderId="0" xfId="0" applyNumberFormat="1" applyFill="1"/>
    <xf numFmtId="164" fontId="0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B6DDA-97FD-4ABF-8E52-D81F843C761F}">
  <dimension ref="A3:N37"/>
  <sheetViews>
    <sheetView tabSelected="1" topLeftCell="A22" workbookViewId="0">
      <selection activeCell="G39" sqref="G39"/>
    </sheetView>
  </sheetViews>
  <sheetFormatPr defaultRowHeight="14.5" x14ac:dyDescent="0.35"/>
  <cols>
    <col min="2" max="2" width="10.08984375" bestFit="1" customWidth="1"/>
    <col min="3" max="3" width="12" bestFit="1" customWidth="1"/>
    <col min="4" max="4" width="11.08984375" bestFit="1" customWidth="1"/>
    <col min="5" max="5" width="10.453125" customWidth="1"/>
    <col min="6" max="6" width="8" customWidth="1"/>
    <col min="9" max="9" width="11.08984375" bestFit="1" customWidth="1"/>
    <col min="10" max="10" width="10.08984375" bestFit="1" customWidth="1"/>
    <col min="11" max="11" width="11.08984375" bestFit="1" customWidth="1"/>
    <col min="13" max="13" width="10.453125" bestFit="1" customWidth="1"/>
    <col min="14" max="14" width="10.1796875" bestFit="1" customWidth="1"/>
  </cols>
  <sheetData>
    <row r="3" spans="2:5" x14ac:dyDescent="0.35">
      <c r="B3" t="s">
        <v>0</v>
      </c>
      <c r="C3" t="s">
        <v>1</v>
      </c>
    </row>
    <row r="4" spans="2:5" x14ac:dyDescent="0.35">
      <c r="B4">
        <v>90</v>
      </c>
      <c r="C4">
        <v>115</v>
      </c>
      <c r="D4">
        <f>(B4+C4)/2</f>
        <v>102.5</v>
      </c>
      <c r="E4" t="s">
        <v>2</v>
      </c>
    </row>
    <row r="5" spans="2:5" x14ac:dyDescent="0.35">
      <c r="D5">
        <v>57</v>
      </c>
    </row>
    <row r="6" spans="2:5" x14ac:dyDescent="0.35">
      <c r="D6">
        <v>75.84</v>
      </c>
    </row>
    <row r="7" spans="2:5" x14ac:dyDescent="0.35">
      <c r="D7">
        <v>65</v>
      </c>
    </row>
    <row r="8" spans="2:5" x14ac:dyDescent="0.35">
      <c r="B8">
        <v>50</v>
      </c>
      <c r="C8">
        <v>70</v>
      </c>
      <c r="D8">
        <f>(B8+C8)/2</f>
        <v>60</v>
      </c>
      <c r="E8" t="s">
        <v>2</v>
      </c>
    </row>
    <row r="9" spans="2:5" x14ac:dyDescent="0.35">
      <c r="D9">
        <v>75</v>
      </c>
    </row>
    <row r="10" spans="2:5" x14ac:dyDescent="0.35">
      <c r="D10">
        <v>128</v>
      </c>
    </row>
    <row r="11" spans="2:5" x14ac:dyDescent="0.35">
      <c r="D11">
        <v>65</v>
      </c>
    </row>
    <row r="12" spans="2:5" x14ac:dyDescent="0.35">
      <c r="B12">
        <v>100</v>
      </c>
      <c r="C12">
        <v>150</v>
      </c>
      <c r="D12">
        <f>(B12+C12)/2</f>
        <v>125</v>
      </c>
      <c r="E12" t="s">
        <v>2</v>
      </c>
    </row>
    <row r="13" spans="2:5" x14ac:dyDescent="0.35">
      <c r="D13">
        <v>75</v>
      </c>
    </row>
    <row r="14" spans="2:5" x14ac:dyDescent="0.35">
      <c r="D14">
        <v>75</v>
      </c>
    </row>
    <row r="15" spans="2:5" x14ac:dyDescent="0.35">
      <c r="D15">
        <v>65</v>
      </c>
    </row>
    <row r="16" spans="2:5" x14ac:dyDescent="0.35">
      <c r="B16">
        <v>90</v>
      </c>
      <c r="C16">
        <v>100</v>
      </c>
      <c r="D16">
        <f>(B16+C16)/2</f>
        <v>95</v>
      </c>
      <c r="E16" t="s">
        <v>2</v>
      </c>
    </row>
    <row r="18" spans="1:14" x14ac:dyDescent="0.35">
      <c r="D18" s="1">
        <f>SUM(D4:D16)/13</f>
        <v>81.79538461538462</v>
      </c>
      <c r="E18" s="2" t="s">
        <v>3</v>
      </c>
      <c r="F18" s="2"/>
      <c r="G18" s="2"/>
      <c r="H18" s="2"/>
    </row>
    <row r="20" spans="1:14" x14ac:dyDescent="0.35">
      <c r="D20">
        <v>4</v>
      </c>
      <c r="E20" t="s">
        <v>5</v>
      </c>
    </row>
    <row r="22" spans="1:14" x14ac:dyDescent="0.35">
      <c r="D22">
        <v>9</v>
      </c>
      <c r="E22" t="s">
        <v>4</v>
      </c>
    </row>
    <row r="24" spans="1:14" x14ac:dyDescent="0.35">
      <c r="D24">
        <f>MEDIAN(D4:D16)</f>
        <v>75</v>
      </c>
      <c r="E24" t="s">
        <v>6</v>
      </c>
    </row>
    <row r="27" spans="1:14" x14ac:dyDescent="0.35">
      <c r="A27" t="s">
        <v>7</v>
      </c>
      <c r="M27" t="s">
        <v>18</v>
      </c>
      <c r="N27" t="s">
        <v>20</v>
      </c>
    </row>
    <row r="28" spans="1:14" x14ac:dyDescent="0.35">
      <c r="B28" t="s">
        <v>8</v>
      </c>
      <c r="C28" t="s">
        <v>9</v>
      </c>
      <c r="D28" t="s">
        <v>10</v>
      </c>
      <c r="E28" t="s">
        <v>11</v>
      </c>
      <c r="F28" t="s">
        <v>12</v>
      </c>
      <c r="G28" t="s">
        <v>14</v>
      </c>
      <c r="H28" t="s">
        <v>17</v>
      </c>
      <c r="J28" t="s">
        <v>13</v>
      </c>
      <c r="K28" t="s">
        <v>15</v>
      </c>
      <c r="L28" t="s">
        <v>16</v>
      </c>
      <c r="M28" t="s">
        <v>19</v>
      </c>
      <c r="N28" t="s">
        <v>21</v>
      </c>
    </row>
    <row r="29" spans="1:14" x14ac:dyDescent="0.35">
      <c r="B29" s="3">
        <v>18.16</v>
      </c>
      <c r="C29">
        <v>2080</v>
      </c>
      <c r="D29" s="3">
        <f>B29*C29</f>
        <v>37772.800000000003</v>
      </c>
      <c r="E29" s="4">
        <f>D29*0.0765</f>
        <v>2889.6192000000001</v>
      </c>
      <c r="F29" s="5">
        <v>15000</v>
      </c>
      <c r="G29">
        <v>600</v>
      </c>
      <c r="H29">
        <v>300</v>
      </c>
      <c r="I29" s="4">
        <f>SUM(D29:H29)</f>
        <v>56562.419200000004</v>
      </c>
      <c r="J29" s="5">
        <v>15000</v>
      </c>
      <c r="K29" s="4">
        <f>I29+J29</f>
        <v>71562.419200000004</v>
      </c>
      <c r="L29" s="4">
        <f>K29/2080</f>
        <v>34.405009230769231</v>
      </c>
      <c r="M29">
        <v>0.85</v>
      </c>
      <c r="N29" s="4">
        <f>L29/M29</f>
        <v>40.476481447963799</v>
      </c>
    </row>
    <row r="30" spans="1:14" x14ac:dyDescent="0.35">
      <c r="B30" s="3">
        <v>22</v>
      </c>
      <c r="C30">
        <v>2080</v>
      </c>
      <c r="D30" s="3">
        <f t="shared" ref="D30:D32" si="0">B30*C30</f>
        <v>45760</v>
      </c>
      <c r="E30" s="4">
        <f t="shared" ref="E30:E37" si="1">D30*0.0765</f>
        <v>3500.64</v>
      </c>
      <c r="F30" s="5">
        <v>15000</v>
      </c>
      <c r="G30">
        <v>600</v>
      </c>
      <c r="H30">
        <v>300</v>
      </c>
      <c r="I30" s="4">
        <f t="shared" ref="I30:I36" si="2">SUM(D30:H30)</f>
        <v>65160.639999999999</v>
      </c>
      <c r="J30" s="5">
        <v>15000</v>
      </c>
      <c r="K30" s="4">
        <f t="shared" ref="K30:K32" si="3">I30+J30</f>
        <v>80160.639999999999</v>
      </c>
      <c r="L30" s="4">
        <f t="shared" ref="L30:L37" si="4">K30/2080</f>
        <v>38.538769230769233</v>
      </c>
      <c r="M30">
        <v>0.85</v>
      </c>
      <c r="N30" s="4">
        <f t="shared" ref="N30:N37" si="5">L30/M30</f>
        <v>45.339728506787331</v>
      </c>
    </row>
    <row r="31" spans="1:14" x14ac:dyDescent="0.35">
      <c r="B31" s="3">
        <v>24</v>
      </c>
      <c r="C31">
        <v>2080</v>
      </c>
      <c r="D31" s="3">
        <f t="shared" si="0"/>
        <v>49920</v>
      </c>
      <c r="E31" s="4">
        <f t="shared" si="1"/>
        <v>3818.88</v>
      </c>
      <c r="F31" s="5">
        <v>15000</v>
      </c>
      <c r="G31">
        <v>600</v>
      </c>
      <c r="H31">
        <v>300</v>
      </c>
      <c r="I31" s="4">
        <f t="shared" si="2"/>
        <v>69638.880000000005</v>
      </c>
      <c r="J31" s="5">
        <v>15000</v>
      </c>
      <c r="K31" s="4">
        <f t="shared" si="3"/>
        <v>84638.88</v>
      </c>
      <c r="L31" s="4">
        <f t="shared" si="4"/>
        <v>40.691769230769232</v>
      </c>
      <c r="M31">
        <v>0.85</v>
      </c>
      <c r="N31" s="4">
        <f t="shared" si="5"/>
        <v>47.872669683257918</v>
      </c>
    </row>
    <row r="32" spans="1:14" x14ac:dyDescent="0.35">
      <c r="B32" s="3">
        <v>30.42</v>
      </c>
      <c r="C32">
        <v>2080</v>
      </c>
      <c r="D32" s="3">
        <f t="shared" si="0"/>
        <v>63273.600000000006</v>
      </c>
      <c r="E32" s="4">
        <f t="shared" si="1"/>
        <v>4840.4304000000002</v>
      </c>
      <c r="F32" s="5">
        <v>15000</v>
      </c>
      <c r="G32">
        <v>600</v>
      </c>
      <c r="H32">
        <v>300</v>
      </c>
      <c r="I32" s="4">
        <f t="shared" si="2"/>
        <v>84014.030400000003</v>
      </c>
      <c r="J32" s="5">
        <v>15000</v>
      </c>
      <c r="K32" s="4">
        <f t="shared" si="3"/>
        <v>99014.030400000003</v>
      </c>
      <c r="L32" s="4">
        <f t="shared" si="4"/>
        <v>47.602899230769232</v>
      </c>
      <c r="M32">
        <v>0.85</v>
      </c>
      <c r="N32" s="4">
        <f t="shared" si="5"/>
        <v>56.003410859728511</v>
      </c>
    </row>
    <row r="33" spans="2:14" x14ac:dyDescent="0.35">
      <c r="B33" s="3">
        <v>40</v>
      </c>
      <c r="C33">
        <v>2080</v>
      </c>
      <c r="D33" s="3">
        <f t="shared" ref="D33" si="6">B33*C33</f>
        <v>83200</v>
      </c>
      <c r="E33" s="4">
        <f t="shared" si="1"/>
        <v>6364.8</v>
      </c>
      <c r="F33" s="5">
        <v>15000</v>
      </c>
      <c r="G33">
        <v>600</v>
      </c>
      <c r="H33">
        <v>300</v>
      </c>
      <c r="I33" s="4">
        <f t="shared" si="2"/>
        <v>105464.8</v>
      </c>
      <c r="J33" s="5">
        <v>15000</v>
      </c>
      <c r="K33" s="4">
        <f t="shared" ref="K33" si="7">I33+J33</f>
        <v>120464.8</v>
      </c>
      <c r="L33" s="4">
        <f t="shared" si="4"/>
        <v>57.915769230769229</v>
      </c>
      <c r="M33">
        <v>0.85</v>
      </c>
      <c r="N33" s="4">
        <f t="shared" si="5"/>
        <v>68.136199095022619</v>
      </c>
    </row>
    <row r="34" spans="2:14" x14ac:dyDescent="0.35">
      <c r="B34" s="3">
        <v>45</v>
      </c>
      <c r="C34">
        <v>2080</v>
      </c>
      <c r="D34" s="3">
        <f t="shared" ref="D34" si="8">B34*C34</f>
        <v>93600</v>
      </c>
      <c r="E34" s="4">
        <f t="shared" si="1"/>
        <v>7160.4</v>
      </c>
      <c r="F34" s="5">
        <v>15000</v>
      </c>
      <c r="G34">
        <v>600</v>
      </c>
      <c r="H34">
        <v>300</v>
      </c>
      <c r="I34" s="4">
        <f t="shared" si="2"/>
        <v>116660.4</v>
      </c>
      <c r="J34" s="5">
        <v>15000</v>
      </c>
      <c r="K34" s="4">
        <f t="shared" ref="K34" si="9">I34+J34</f>
        <v>131660.4</v>
      </c>
      <c r="L34" s="4">
        <f t="shared" si="4"/>
        <v>63.298269230769229</v>
      </c>
      <c r="M34">
        <v>0.85</v>
      </c>
      <c r="N34" s="4">
        <f t="shared" si="5"/>
        <v>74.4685520361991</v>
      </c>
    </row>
    <row r="35" spans="2:14" x14ac:dyDescent="0.35">
      <c r="B35" s="6">
        <v>46</v>
      </c>
      <c r="C35" s="7">
        <v>2080</v>
      </c>
      <c r="D35" s="6">
        <f t="shared" ref="D35" si="10">B35*C35</f>
        <v>95680</v>
      </c>
      <c r="E35" s="8">
        <f t="shared" si="1"/>
        <v>7319.5199999999995</v>
      </c>
      <c r="F35" s="9">
        <v>15000</v>
      </c>
      <c r="G35" s="7">
        <v>600</v>
      </c>
      <c r="H35" s="7">
        <v>300</v>
      </c>
      <c r="I35" s="8">
        <f t="shared" si="2"/>
        <v>118899.52</v>
      </c>
      <c r="J35" s="9">
        <v>15000</v>
      </c>
      <c r="K35" s="8">
        <f t="shared" ref="K35" si="11">I35+J35</f>
        <v>133899.52000000002</v>
      </c>
      <c r="L35" s="8">
        <f t="shared" si="4"/>
        <v>64.374769230769246</v>
      </c>
      <c r="M35" s="7">
        <v>0.85</v>
      </c>
      <c r="N35" s="8">
        <f t="shared" si="5"/>
        <v>75.735022624434407</v>
      </c>
    </row>
    <row r="36" spans="2:14" x14ac:dyDescent="0.35">
      <c r="B36" s="3">
        <v>55</v>
      </c>
      <c r="C36">
        <v>2080</v>
      </c>
      <c r="D36" s="3">
        <f t="shared" ref="D36" si="12">B36*C36</f>
        <v>114400</v>
      </c>
      <c r="E36" s="4">
        <f t="shared" si="1"/>
        <v>8751.6</v>
      </c>
      <c r="F36" s="5">
        <v>15000</v>
      </c>
      <c r="G36">
        <v>600</v>
      </c>
      <c r="H36">
        <v>300</v>
      </c>
      <c r="I36" s="4">
        <f t="shared" si="2"/>
        <v>139051.6</v>
      </c>
      <c r="J36" s="5">
        <v>15000</v>
      </c>
      <c r="K36" s="4">
        <f t="shared" ref="K36" si="13">I36+J36</f>
        <v>154051.6</v>
      </c>
      <c r="L36" s="4">
        <f t="shared" si="4"/>
        <v>74.063269230769237</v>
      </c>
      <c r="M36">
        <v>0.85</v>
      </c>
      <c r="N36" s="4">
        <f t="shared" si="5"/>
        <v>87.133257918552047</v>
      </c>
    </row>
    <row r="37" spans="2:14" x14ac:dyDescent="0.35">
      <c r="B37" s="3">
        <v>56</v>
      </c>
      <c r="C37">
        <v>2080</v>
      </c>
      <c r="D37" s="3">
        <f t="shared" ref="D37" si="14">B37*C37</f>
        <v>116480</v>
      </c>
      <c r="E37" s="4">
        <f t="shared" si="1"/>
        <v>8910.7199999999993</v>
      </c>
      <c r="F37" s="5">
        <v>15000</v>
      </c>
      <c r="G37">
        <v>600</v>
      </c>
      <c r="H37">
        <v>300</v>
      </c>
      <c r="I37" s="4">
        <f t="shared" ref="I37" si="15">SUM(D37:H37)</f>
        <v>141290.72</v>
      </c>
      <c r="J37" s="5">
        <v>15000</v>
      </c>
      <c r="K37" s="4">
        <f t="shared" ref="K37" si="16">I37+J37</f>
        <v>156290.72</v>
      </c>
      <c r="L37" s="4">
        <f t="shared" si="4"/>
        <v>75.139769230769232</v>
      </c>
      <c r="M37">
        <v>0.85</v>
      </c>
      <c r="N37" s="4">
        <f t="shared" si="5"/>
        <v>88.399728506787341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Robinson, William (LARA)</dc:creator>
  <cp:lastModifiedBy>Robinson, William (LARA)</cp:lastModifiedBy>
  <dcterms:created xsi:type="dcterms:W3CDTF">2021-01-12T18:22:28Z</dcterms:created>
  <dcterms:modified xsi:type="dcterms:W3CDTF">2021-02-24T21:39:28Z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iteId">
    <vt:lpwstr>d5fb7087-3777-42ad-966a-892ef47225d1</vt:lpwstr>
  </property>
  <property fmtid="{D5CDD505-2E9C-101B-9397-08002B2CF9AE}" pid="4" name="MSIP_Label_3a2fed65-62e7-46ea-af74-187e0c17143a_Owner">
    <vt:lpwstr>RobinsonW7@michigan.gov</vt:lpwstr>
  </property>
  <property fmtid="{D5CDD505-2E9C-101B-9397-08002B2CF9AE}" pid="5" name="MSIP_Label_3a2fed65-62e7-46ea-af74-187e0c17143a_SetDate">
    <vt:lpwstr>2021-01-12T18:56:25.3968336Z</vt:lpwstr>
  </property>
  <property fmtid="{D5CDD505-2E9C-101B-9397-08002B2CF9AE}" pid="6" name="MSIP_Label_3a2fed65-62e7-46ea-af74-187e0c17143a_Name">
    <vt:lpwstr>Internal Data (Standard State Data)</vt:lpwstr>
  </property>
  <property fmtid="{D5CDD505-2E9C-101B-9397-08002B2CF9AE}" pid="7" name="MSIP_Label_3a2fed65-62e7-46ea-af74-187e0c17143a_Application">
    <vt:lpwstr>Microsoft Azure Information Protection</vt:lpwstr>
  </property>
  <property fmtid="{D5CDD505-2E9C-101B-9397-08002B2CF9AE}" pid="8" name="MSIP_Label_3a2fed65-62e7-46ea-af74-187e0c17143a_ActionId">
    <vt:lpwstr>b5ba51a6-af62-4e50-a0a3-2e237a678df1</vt:lpwstr>
  </property>
  <property fmtid="{D5CDD505-2E9C-101B-9397-08002B2CF9AE}" pid="9" name="MSIP_Label_3a2fed65-62e7-46ea-af74-187e0c17143a_Extended_MSFT_Method">
    <vt:lpwstr>Manual</vt:lpwstr>
  </property>
  <property fmtid="{D5CDD505-2E9C-101B-9397-08002B2CF9AE}" pid="10" name="Sensitivity">
    <vt:lpwstr>Internal Data (Standard State Data)</vt:lpwstr>
  </property>
</Properties>
</file>